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500"/>
  </bookViews>
  <sheets>
    <sheet name="Foglio1" sheetId="1" r:id="rId1"/>
    <sheet name="Foglio2" sheetId="2" r:id="rId2"/>
  </sheets>
  <calcPr calcId="152511"/>
</workbook>
</file>

<file path=xl/calcChain.xml><?xml version="1.0" encoding="utf-8"?>
<calcChain xmlns="http://schemas.openxmlformats.org/spreadsheetml/2006/main">
  <c r="K9" i="1"/>
  <c r="M9"/>
  <c r="M14"/>
  <c r="J9"/>
  <c r="J62"/>
  <c r="M62"/>
  <c r="M66"/>
  <c r="K62"/>
  <c r="L62"/>
  <c r="J63"/>
  <c r="M63"/>
  <c r="K63"/>
  <c r="L63"/>
  <c r="J64"/>
  <c r="M64"/>
  <c r="K64"/>
  <c r="L64"/>
  <c r="J65"/>
  <c r="M65"/>
  <c r="K65"/>
  <c r="L65"/>
  <c r="J56"/>
  <c r="M56"/>
  <c r="M57"/>
  <c r="K56"/>
  <c r="K57"/>
  <c r="L56"/>
  <c r="L57"/>
  <c r="L46"/>
  <c r="M46"/>
  <c r="J46"/>
  <c r="K46"/>
  <c r="L49"/>
  <c r="J49"/>
  <c r="K49"/>
  <c r="L50"/>
  <c r="J50"/>
  <c r="K50"/>
  <c r="L48"/>
  <c r="J48"/>
  <c r="K48"/>
  <c r="J45"/>
  <c r="M45"/>
  <c r="K45"/>
  <c r="L45"/>
  <c r="L52"/>
  <c r="J47"/>
  <c r="M47"/>
  <c r="K47"/>
  <c r="K52"/>
  <c r="L47"/>
  <c r="J51"/>
  <c r="M51"/>
  <c r="K51"/>
  <c r="L51"/>
  <c r="J40"/>
  <c r="M40"/>
  <c r="K40"/>
  <c r="L40"/>
  <c r="J32"/>
  <c r="J41"/>
  <c r="K32"/>
  <c r="L32"/>
  <c r="J37"/>
  <c r="M37"/>
  <c r="K37"/>
  <c r="L37"/>
  <c r="L38"/>
  <c r="M38"/>
  <c r="J38"/>
  <c r="K38"/>
  <c r="J33"/>
  <c r="M33"/>
  <c r="K33"/>
  <c r="K41"/>
  <c r="L33"/>
  <c r="J34"/>
  <c r="K34"/>
  <c r="L34"/>
  <c r="L41"/>
  <c r="J35"/>
  <c r="K35"/>
  <c r="L35"/>
  <c r="M35"/>
  <c r="J36"/>
  <c r="K36"/>
  <c r="L36"/>
  <c r="J39"/>
  <c r="M39"/>
  <c r="K39"/>
  <c r="L39"/>
  <c r="J26"/>
  <c r="M26"/>
  <c r="K26"/>
  <c r="L26"/>
  <c r="J25"/>
  <c r="M25"/>
  <c r="K25"/>
  <c r="K27"/>
  <c r="L25"/>
  <c r="L27"/>
  <c r="J18"/>
  <c r="J21"/>
  <c r="K18"/>
  <c r="K21"/>
  <c r="L18"/>
  <c r="J19"/>
  <c r="M19"/>
  <c r="K19"/>
  <c r="L19"/>
  <c r="J20"/>
  <c r="M20"/>
  <c r="K20"/>
  <c r="L20"/>
  <c r="L9"/>
  <c r="L14"/>
  <c r="J10"/>
  <c r="M10"/>
  <c r="K10"/>
  <c r="L10"/>
  <c r="J11"/>
  <c r="M11"/>
  <c r="K11"/>
  <c r="L11"/>
  <c r="J12"/>
  <c r="K12"/>
  <c r="M12"/>
  <c r="L12"/>
  <c r="J13"/>
  <c r="K13"/>
  <c r="M13"/>
  <c r="L13"/>
  <c r="F21"/>
  <c r="L21"/>
  <c r="E21"/>
  <c r="D21"/>
  <c r="F66"/>
  <c r="E66"/>
  <c r="D66"/>
  <c r="D57"/>
  <c r="E57"/>
  <c r="F57"/>
  <c r="F52"/>
  <c r="E52"/>
  <c r="D52"/>
  <c r="F41"/>
  <c r="E41"/>
  <c r="D41"/>
  <c r="F27"/>
  <c r="E27"/>
  <c r="D27"/>
  <c r="F14"/>
  <c r="E14"/>
  <c r="D14"/>
  <c r="K66"/>
  <c r="M36"/>
  <c r="M50"/>
  <c r="L66"/>
  <c r="M34"/>
  <c r="M49"/>
  <c r="J66"/>
  <c r="M48"/>
  <c r="J14"/>
  <c r="J57"/>
  <c r="M32"/>
  <c r="G68"/>
  <c r="M41"/>
  <c r="M52"/>
  <c r="M27"/>
  <c r="J27"/>
  <c r="K14"/>
  <c r="J52"/>
  <c r="M18"/>
  <c r="M21"/>
  <c r="D72"/>
  <c r="D71"/>
  <c r="D73"/>
  <c r="L74"/>
</calcChain>
</file>

<file path=xl/sharedStrings.xml><?xml version="1.0" encoding="utf-8"?>
<sst xmlns="http://schemas.openxmlformats.org/spreadsheetml/2006/main" count="179" uniqueCount="69">
  <si>
    <t>COMUNE DI VALGUARNERA CAROPEPE</t>
  </si>
  <si>
    <t>Direzione e coordinamento servizi elettorali</t>
  </si>
  <si>
    <r>
      <rPr>
        <b/>
        <sz val="10"/>
        <color indexed="8"/>
        <rFont val="Arial"/>
        <family val="2"/>
      </rPr>
      <t xml:space="preserve">Servizi elettorali: </t>
    </r>
    <r>
      <rPr>
        <sz val="10"/>
        <color indexed="8"/>
        <rFont val="Arial"/>
        <family val="2"/>
      </rPr>
      <t>Rilascio tessere elettorali e duplicati, modifica dati su tessere elettorali, elenchi elettorali diversi per i seggi, apertura continuata degli uffici elettorali, predisposizione e consegna materiali ai seggi elettorali, ricevimento plichi, trasmissione verbali Tribunale e Prefettura, adempimenti diversi.</t>
    </r>
  </si>
  <si>
    <t>COGNOME E  NOME</t>
  </si>
  <si>
    <t>CAT.</t>
  </si>
  <si>
    <t>ORE</t>
  </si>
  <si>
    <t xml:space="preserve">  COMPENSO ORARIO FESTIVO</t>
  </si>
  <si>
    <t>COMPENSO ORARIO NOTT.FEST</t>
  </si>
  <si>
    <t>COMPENSO ORARIO FERIALE</t>
  </si>
  <si>
    <t>IMPORTO FESTIVO</t>
  </si>
  <si>
    <t>IMPORTO FEST.NOTT</t>
  </si>
  <si>
    <t xml:space="preserve">IMPORTO FERIALE  </t>
  </si>
  <si>
    <t>TOTALE</t>
  </si>
  <si>
    <t>FESTIVE E NOTT.</t>
  </si>
  <si>
    <t>NOTT/FEST</t>
  </si>
  <si>
    <t>FERIALI</t>
  </si>
  <si>
    <t>BATTIATO A.LUCILLA</t>
  </si>
  <si>
    <t>C1</t>
  </si>
  <si>
    <t>LA BELLA ROBERTO</t>
  </si>
  <si>
    <t>B1</t>
  </si>
  <si>
    <t>ACCORSO BRIGIDA</t>
  </si>
  <si>
    <t>PAVANO LUCIA</t>
  </si>
  <si>
    <t>D’ANGELO LAURA</t>
  </si>
  <si>
    <t>LAURIA FRANCO</t>
  </si>
  <si>
    <t>C5</t>
  </si>
  <si>
    <t>BONANNO GAETANO</t>
  </si>
  <si>
    <r>
      <rPr>
        <b/>
        <sz val="10"/>
        <color indexed="8"/>
        <rFont val="Arial"/>
        <family val="2"/>
      </rPr>
      <t xml:space="preserve">Servizio Risorse Umane: </t>
    </r>
    <r>
      <rPr>
        <sz val="10"/>
        <color indexed="8"/>
        <rFont val="Arial"/>
        <family val="2"/>
      </rPr>
      <t>Predisposizione atti amministrativi lavoro straordinario, prospetti contabili di calcolo, gestione informatizzata presenza, centro raccolta dati, collegamenti Prefettura.</t>
    </r>
  </si>
  <si>
    <t>GIARMANA' GIUSEPPE</t>
  </si>
  <si>
    <t>GIARRIZZO CINZIA</t>
  </si>
  <si>
    <t>PISCITELLO VINCENZA</t>
  </si>
  <si>
    <t>RUSSO PAOLA</t>
  </si>
  <si>
    <r>
      <rPr>
        <b/>
        <sz val="10"/>
        <color indexed="8"/>
        <rFont val="Arial"/>
        <family val="2"/>
      </rPr>
      <t xml:space="preserve">Servizio CED ed Economato: </t>
    </r>
    <r>
      <rPr>
        <sz val="10"/>
        <color indexed="8"/>
        <rFont val="Arial"/>
        <family val="2"/>
      </rPr>
      <t>gestione servizi finanziari,informatizzati e programmi elettorali,fornitura materiale,parcelle Presidenti e Scrutatori.</t>
    </r>
  </si>
  <si>
    <t xml:space="preserve">ACCORSO SANTINO                      </t>
  </si>
  <si>
    <t>IMPELLIZZERI SALVATORE</t>
  </si>
  <si>
    <t>BENTIVEGNA ANDREA</t>
  </si>
  <si>
    <t>CENTRO RACCOLTA DATI - COLLEGAMENTO SEGGI</t>
  </si>
  <si>
    <t>CASTORO FILIPPO</t>
  </si>
  <si>
    <t>IMPELLIZZERI FRANCESCO</t>
  </si>
  <si>
    <t>ARENA VINCENZO</t>
  </si>
  <si>
    <t>GAGLIANO GIUSEPPE</t>
  </si>
  <si>
    <t>ATTARDI MICHELE</t>
  </si>
  <si>
    <t>Servizi di vigilanza e scorta, ordine pubblico.</t>
  </si>
  <si>
    <t>PELLIGRA GIUSEPPE</t>
  </si>
  <si>
    <t>C4</t>
  </si>
  <si>
    <t>FERRARO ALFONSO</t>
  </si>
  <si>
    <t>DE FRANCISCI GIUSEPPE</t>
  </si>
  <si>
    <t>RANDAZZO GIUSEPPE</t>
  </si>
  <si>
    <t xml:space="preserve">GEMELLI SANDRA                       </t>
  </si>
  <si>
    <t>DRAIA' MAURIZIO</t>
  </si>
  <si>
    <t>VILLAREALE FRANCESCO</t>
  </si>
  <si>
    <r>
      <rPr>
        <b/>
        <sz val="10"/>
        <color indexed="8"/>
        <rFont val="Arial"/>
        <family val="2"/>
      </rPr>
      <t xml:space="preserve">Servizi ausiliari: </t>
    </r>
    <r>
      <rPr>
        <sz val="10"/>
        <color indexed="8"/>
        <rFont val="Arial"/>
        <family val="2"/>
      </rPr>
      <t>Apertura, chiusura e custodia Uffici Comunali - Assistenza Ufficio Elettorale.</t>
    </r>
  </si>
  <si>
    <t>GIUNTA CARLO ALFONSO</t>
  </si>
  <si>
    <t>A4</t>
  </si>
  <si>
    <r>
      <rPr>
        <b/>
        <sz val="10"/>
        <color indexed="8"/>
        <rFont val="Arial"/>
        <family val="2"/>
      </rPr>
      <t xml:space="preserve">Servizi tecnici: </t>
    </r>
    <r>
      <rPr>
        <sz val="11"/>
        <color indexed="8"/>
        <rFont val="Arial"/>
        <family val="2"/>
      </rPr>
      <t>Affissione manifesti,trasporto materiale,montaggio e smontaggio cabine,trasporto plichi.</t>
    </r>
  </si>
  <si>
    <t>FESTIVE</t>
  </si>
  <si>
    <t>ALAIMO ROSARIO</t>
  </si>
  <si>
    <t>ACCORSO BONIFACIO CARLO</t>
  </si>
  <si>
    <t xml:space="preserve">VIAVATTENE CRISTOFERO  </t>
  </si>
  <si>
    <t xml:space="preserve">CASSARA IGNAZIO                  </t>
  </si>
  <si>
    <t xml:space="preserve">TOTALE COMPLESSIVO:  </t>
  </si>
  <si>
    <t>ONERI RIFLESSI:</t>
  </si>
  <si>
    <t>CPDEL 23,80%</t>
  </si>
  <si>
    <t>IRAP     8,50%</t>
  </si>
  <si>
    <t>TOTALE :</t>
  </si>
  <si>
    <t>TOTALE COMPLESSIVO</t>
  </si>
  <si>
    <t>IL RESPONSABILE DEL SETTORE AA.GG.</t>
  </si>
  <si>
    <t xml:space="preserve">Allegato alla determina del Responsabile Settore AA.GG. avente per oggetto: Elezioni della Camera dei Deputati e del Senato della Repubblica  - Elezione del Presidente della Regione e dell’Assemblea Regionale Siciliana di Domenica 25 Settembre 2022.   Costituzione Ufficio Elettorale e autorizzazione al personale dipendente a prestare lavoro straordinario nel periodo dal 11 agosto al 30 settembre 2022.  </t>
  </si>
  <si>
    <t xml:space="preserve">                              SERVIZIO RISORSE UMANE                            </t>
  </si>
  <si>
    <t>DOTT. INTERLICCHIA GIUSEPPE</t>
  </si>
</sst>
</file>

<file path=xl/styles.xml><?xml version="1.0" encoding="utf-8"?>
<styleSheet xmlns="http://schemas.openxmlformats.org/spreadsheetml/2006/main">
  <numFmts count="4">
    <numFmt numFmtId="164" formatCode="[$€-410]\ #,##0.00;[Red]\-[$€-410]\ #,##0.00"/>
    <numFmt numFmtId="165" formatCode="&quot;€ &quot;#,##0.00"/>
    <numFmt numFmtId="166" formatCode="[$€-410]#,##0.00\ ;\-[$€-410]#,##0.00\ ;[$€-410]&quot;- &quot;;@\ "/>
    <numFmt numFmtId="167" formatCode="0\ ;0\ ;&quot;- &quot;;@\ "/>
  </numFmts>
  <fonts count="26"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/>
      <sz val="11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Segoe UI Light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>
      <alignment horizontal="center"/>
    </xf>
    <xf numFmtId="0" fontId="8" fillId="0" borderId="0"/>
    <xf numFmtId="0" fontId="9" fillId="0" borderId="0"/>
    <xf numFmtId="0" fontId="10" fillId="0" borderId="0"/>
    <xf numFmtId="0" fontId="7" fillId="0" borderId="0">
      <alignment horizontal="center" textRotation="90"/>
    </xf>
    <xf numFmtId="0" fontId="11" fillId="0" borderId="0"/>
    <xf numFmtId="0" fontId="12" fillId="8" borderId="0"/>
    <xf numFmtId="0" fontId="13" fillId="8" borderId="1"/>
    <xf numFmtId="0" fontId="14" fillId="0" borderId="0"/>
    <xf numFmtId="164" fontId="14" fillId="0" borderId="0"/>
    <xf numFmtId="0" fontId="23" fillId="0" borderId="0"/>
    <xf numFmtId="0" fontId="23" fillId="0" borderId="0"/>
    <xf numFmtId="0" fontId="3" fillId="0" borderId="0"/>
  </cellStyleXfs>
  <cellXfs count="97">
    <xf numFmtId="0" fontId="0" fillId="0" borderId="0" xfId="0"/>
    <xf numFmtId="0" fontId="0" fillId="0" borderId="0" xfId="0" applyAlignment="1">
      <alignment horizontal="right" vertical="top"/>
    </xf>
    <xf numFmtId="3" fontId="0" fillId="0" borderId="0" xfId="0" applyNumberFormat="1"/>
    <xf numFmtId="4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/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18" fillId="9" borderId="2" xfId="0" applyFont="1" applyFill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0" fontId="18" fillId="9" borderId="2" xfId="0" applyFont="1" applyFill="1" applyBorder="1" applyAlignment="1"/>
    <xf numFmtId="0" fontId="18" fillId="0" borderId="2" xfId="0" applyFont="1" applyFill="1" applyBorder="1" applyAlignment="1"/>
    <xf numFmtId="0" fontId="18" fillId="0" borderId="2" xfId="0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8" fillId="0" borderId="0" xfId="0" applyFont="1" applyFill="1" applyAlignment="1">
      <alignment vertical="center" wrapText="1"/>
    </xf>
    <xf numFmtId="0" fontId="16" fillId="0" borderId="2" xfId="0" applyFont="1" applyFill="1" applyBorder="1" applyAlignment="1">
      <alignment horizontal="center" wrapText="1"/>
    </xf>
    <xf numFmtId="4" fontId="16" fillId="0" borderId="3" xfId="0" applyNumberFormat="1" applyFont="1" applyBorder="1" applyAlignment="1">
      <alignment horizontal="center"/>
    </xf>
    <xf numFmtId="0" fontId="18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8" fillId="9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0" fontId="16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16" fillId="0" borderId="2" xfId="0" applyNumberFormat="1" applyFont="1" applyFill="1" applyBorder="1" applyAlignment="1">
      <alignment horizontal="center" wrapText="1"/>
    </xf>
    <xf numFmtId="0" fontId="16" fillId="0" borderId="2" xfId="0" applyFont="1" applyBorder="1" applyAlignment="1"/>
    <xf numFmtId="0" fontId="18" fillId="0" borderId="2" xfId="0" applyFont="1" applyFill="1" applyBorder="1" applyAlignment="1">
      <alignment horizontal="left" wrapText="1"/>
    </xf>
    <xf numFmtId="0" fontId="16" fillId="9" borderId="2" xfId="0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165" fontId="0" fillId="0" borderId="0" xfId="0" applyNumberFormat="1" applyFill="1"/>
    <xf numFmtId="0" fontId="16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left"/>
    </xf>
    <xf numFmtId="0" fontId="0" fillId="0" borderId="0" xfId="0" applyFill="1" applyAlignment="1">
      <alignment horizontal="right" vertical="center"/>
    </xf>
    <xf numFmtId="164" fontId="19" fillId="0" borderId="0" xfId="0" applyNumberFormat="1" applyFont="1" applyFill="1"/>
    <xf numFmtId="164" fontId="0" fillId="0" borderId="0" xfId="0" applyNumberFormat="1"/>
    <xf numFmtId="164" fontId="0" fillId="0" borderId="0" xfId="0" applyNumberFormat="1" applyFill="1" applyAlignment="1">
      <alignment horizontal="center" vertical="center"/>
    </xf>
    <xf numFmtId="0" fontId="19" fillId="0" borderId="0" xfId="0" applyFont="1" applyAlignment="1">
      <alignment horizontal="left"/>
    </xf>
    <xf numFmtId="164" fontId="0" fillId="0" borderId="0" xfId="0" applyNumberFormat="1" applyFill="1"/>
    <xf numFmtId="0" fontId="16" fillId="0" borderId="4" xfId="0" applyFont="1" applyBorder="1" applyAlignment="1"/>
    <xf numFmtId="0" fontId="16" fillId="0" borderId="5" xfId="0" applyFont="1" applyBorder="1" applyAlignment="1"/>
    <xf numFmtId="164" fontId="20" fillId="0" borderId="0" xfId="0" applyNumberFormat="1" applyFont="1" applyFill="1" applyAlignment="1">
      <alignment horizontal="center" vertical="center"/>
    </xf>
    <xf numFmtId="165" fontId="0" fillId="0" borderId="0" xfId="0" applyNumberFormat="1"/>
    <xf numFmtId="166" fontId="19" fillId="0" borderId="0" xfId="0" applyNumberFormat="1" applyFont="1"/>
    <xf numFmtId="165" fontId="0" fillId="0" borderId="0" xfId="0" applyNumberFormat="1" applyAlignment="1">
      <alignment horizontal="center" vertical="center"/>
    </xf>
    <xf numFmtId="0" fontId="16" fillId="0" borderId="0" xfId="0" applyFont="1"/>
    <xf numFmtId="3" fontId="20" fillId="0" borderId="0" xfId="0" applyNumberFormat="1" applyFont="1" applyAlignment="1">
      <alignment horizontal="center"/>
    </xf>
    <xf numFmtId="0" fontId="18" fillId="0" borderId="0" xfId="0" applyFont="1"/>
    <xf numFmtId="3" fontId="10" fillId="0" borderId="0" xfId="0" applyNumberFormat="1" applyFont="1"/>
    <xf numFmtId="167" fontId="0" fillId="0" borderId="0" xfId="0" applyNumberFormat="1" applyFill="1"/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4" fontId="0" fillId="0" borderId="0" xfId="0" applyNumberFormat="1"/>
    <xf numFmtId="0" fontId="18" fillId="0" borderId="3" xfId="0" applyFont="1" applyFill="1" applyBorder="1" applyAlignment="1"/>
    <xf numFmtId="0" fontId="16" fillId="0" borderId="3" xfId="0" applyFont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8" xfId="0" applyFont="1" applyFill="1" applyBorder="1" applyAlignment="1">
      <alignment horizontal="left"/>
    </xf>
    <xf numFmtId="165" fontId="16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center"/>
    </xf>
    <xf numFmtId="165" fontId="15" fillId="0" borderId="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yperlink" xfId="14"/>
    <cellStyle name="Neutral" xfId="15"/>
    <cellStyle name="Normale" xfId="0" builtinId="0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topLeftCell="A7" workbookViewId="0">
      <selection activeCell="A65" sqref="A65"/>
    </sheetView>
  </sheetViews>
  <sheetFormatPr defaultRowHeight="12.75" customHeight="1"/>
  <cols>
    <col min="1" max="1" width="3.375" style="1" customWidth="1"/>
    <col min="2" max="2" width="20.625" customWidth="1"/>
    <col min="3" max="3" width="4.75" customWidth="1"/>
    <col min="4" max="4" width="6.25" customWidth="1"/>
    <col min="5" max="5" width="6" customWidth="1"/>
    <col min="6" max="6" width="6.375" customWidth="1"/>
    <col min="7" max="7" width="8.875" style="2" customWidth="1"/>
    <col min="8" max="8" width="8" style="2" customWidth="1"/>
    <col min="9" max="9" width="9.25" style="2" customWidth="1"/>
    <col min="10" max="10" width="7.875" style="2" customWidth="1"/>
    <col min="11" max="11" width="8.375" style="2" customWidth="1"/>
    <col min="12" max="12" width="8.125" customWidth="1"/>
    <col min="13" max="13" width="9.375" customWidth="1"/>
    <col min="14" max="14" width="0.25" customWidth="1"/>
    <col min="15" max="15" width="10.25" customWidth="1"/>
    <col min="16" max="16" width="8.375" customWidth="1"/>
    <col min="17" max="17" width="12.5" customWidth="1"/>
    <col min="18" max="64" width="8.375" customWidth="1"/>
  </cols>
  <sheetData>
    <row r="1" spans="1:21" ht="32.8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1" ht="18.600000000000001" customHeight="1">
      <c r="A2" s="73" t="s">
        <v>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21" ht="62.25" customHeight="1">
      <c r="A3" s="74" t="s">
        <v>66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1" ht="23.1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1" ht="23.1" customHeight="1">
      <c r="A5" s="70" t="s">
        <v>68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1" ht="47.85" customHeight="1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3"/>
      <c r="O6" s="4"/>
      <c r="P6" s="4"/>
      <c r="Q6" s="4"/>
      <c r="R6" s="4"/>
      <c r="S6" s="4"/>
      <c r="T6" s="4"/>
      <c r="U6" s="4"/>
    </row>
    <row r="7" spans="1:21" ht="18.600000000000001" customHeight="1">
      <c r="A7" s="76"/>
      <c r="B7" s="70" t="s">
        <v>3</v>
      </c>
      <c r="C7" s="77" t="s">
        <v>4</v>
      </c>
      <c r="D7" s="70" t="s">
        <v>5</v>
      </c>
      <c r="E7" s="70"/>
      <c r="F7" s="70"/>
      <c r="G7" s="78" t="s">
        <v>6</v>
      </c>
      <c r="H7" s="78" t="s">
        <v>7</v>
      </c>
      <c r="I7" s="78" t="s">
        <v>8</v>
      </c>
      <c r="J7" s="78" t="s">
        <v>9</v>
      </c>
      <c r="K7" s="78" t="s">
        <v>10</v>
      </c>
      <c r="L7" s="79" t="s">
        <v>11</v>
      </c>
      <c r="M7" s="70" t="s">
        <v>12</v>
      </c>
      <c r="N7" s="5"/>
    </row>
    <row r="8" spans="1:21" ht="25.5" customHeight="1">
      <c r="A8" s="76"/>
      <c r="B8" s="70"/>
      <c r="C8" s="77"/>
      <c r="D8" s="6" t="s">
        <v>13</v>
      </c>
      <c r="E8" s="6" t="s">
        <v>14</v>
      </c>
      <c r="F8" s="7" t="s">
        <v>15</v>
      </c>
      <c r="G8" s="78"/>
      <c r="H8" s="78"/>
      <c r="I8" s="78"/>
      <c r="J8" s="78"/>
      <c r="K8" s="78"/>
      <c r="L8" s="79"/>
      <c r="M8" s="70"/>
      <c r="N8" s="5"/>
    </row>
    <row r="9" spans="1:21" ht="19.899999999999999" customHeight="1">
      <c r="A9" s="8">
        <v>1</v>
      </c>
      <c r="B9" s="9" t="s">
        <v>16</v>
      </c>
      <c r="C9" s="10" t="s">
        <v>17</v>
      </c>
      <c r="D9" s="11">
        <v>10</v>
      </c>
      <c r="E9" s="11">
        <v>2</v>
      </c>
      <c r="F9" s="11">
        <v>55</v>
      </c>
      <c r="G9" s="12">
        <v>15.31</v>
      </c>
      <c r="H9" s="12">
        <v>17.66</v>
      </c>
      <c r="I9" s="12">
        <v>13.54</v>
      </c>
      <c r="J9" s="12">
        <f>G9*D9</f>
        <v>153.1</v>
      </c>
      <c r="K9" s="12">
        <f>H9*E9</f>
        <v>35.32</v>
      </c>
      <c r="L9" s="12">
        <f t="shared" ref="J9:L13" si="0">I9*F9</f>
        <v>744.69999999999993</v>
      </c>
      <c r="M9" s="13">
        <f>J9+K9+L9</f>
        <v>933.11999999999989</v>
      </c>
      <c r="N9" s="5"/>
    </row>
    <row r="10" spans="1:21" ht="19.899999999999999" customHeight="1">
      <c r="A10" s="8">
        <v>2</v>
      </c>
      <c r="B10" s="14" t="s">
        <v>18</v>
      </c>
      <c r="C10" s="10" t="s">
        <v>19</v>
      </c>
      <c r="D10" s="11">
        <v>10</v>
      </c>
      <c r="E10" s="11">
        <v>2</v>
      </c>
      <c r="F10" s="11">
        <v>80</v>
      </c>
      <c r="G10" s="12">
        <v>13.57</v>
      </c>
      <c r="H10" s="12">
        <v>15.65</v>
      </c>
      <c r="I10" s="12">
        <v>12</v>
      </c>
      <c r="J10" s="12">
        <f t="shared" si="0"/>
        <v>135.69999999999999</v>
      </c>
      <c r="K10" s="12">
        <f t="shared" si="0"/>
        <v>31.3</v>
      </c>
      <c r="L10" s="12">
        <f t="shared" si="0"/>
        <v>960</v>
      </c>
      <c r="M10" s="13">
        <f>J10+K10+L10</f>
        <v>1127</v>
      </c>
      <c r="N10" s="5"/>
      <c r="R10" s="5"/>
    </row>
    <row r="11" spans="1:21" ht="19.899999999999999" customHeight="1">
      <c r="A11" s="8">
        <v>3</v>
      </c>
      <c r="B11" s="15" t="s">
        <v>20</v>
      </c>
      <c r="C11" s="10" t="s">
        <v>17</v>
      </c>
      <c r="D11" s="11">
        <v>8</v>
      </c>
      <c r="E11" s="11">
        <v>0</v>
      </c>
      <c r="F11" s="11">
        <v>43</v>
      </c>
      <c r="G11" s="12">
        <v>15.31</v>
      </c>
      <c r="H11" s="12">
        <v>17.66</v>
      </c>
      <c r="I11" s="12">
        <v>13.54</v>
      </c>
      <c r="J11" s="12">
        <f t="shared" si="0"/>
        <v>122.48</v>
      </c>
      <c r="K11" s="12">
        <f t="shared" si="0"/>
        <v>0</v>
      </c>
      <c r="L11" s="12">
        <f t="shared" si="0"/>
        <v>582.21999999999991</v>
      </c>
      <c r="M11" s="13">
        <f>J11+K11+L11</f>
        <v>704.69999999999993</v>
      </c>
      <c r="N11" s="5"/>
    </row>
    <row r="12" spans="1:21" ht="19.899999999999999" customHeight="1">
      <c r="A12" s="8">
        <v>4</v>
      </c>
      <c r="B12" s="16" t="s">
        <v>21</v>
      </c>
      <c r="C12" s="10" t="s">
        <v>19</v>
      </c>
      <c r="D12" s="11">
        <v>8</v>
      </c>
      <c r="E12" s="11">
        <v>0</v>
      </c>
      <c r="F12" s="11">
        <v>43</v>
      </c>
      <c r="G12" s="12">
        <v>13.57</v>
      </c>
      <c r="H12" s="12">
        <v>15.65</v>
      </c>
      <c r="I12" s="12">
        <v>12</v>
      </c>
      <c r="J12" s="12">
        <f t="shared" si="0"/>
        <v>108.56</v>
      </c>
      <c r="K12" s="12">
        <f t="shared" si="0"/>
        <v>0</v>
      </c>
      <c r="L12" s="12">
        <f t="shared" si="0"/>
        <v>516</v>
      </c>
      <c r="M12" s="13">
        <f>J12+K12+L12</f>
        <v>624.55999999999995</v>
      </c>
      <c r="N12" s="5"/>
    </row>
    <row r="13" spans="1:21" ht="19.899999999999999" customHeight="1">
      <c r="A13" s="8">
        <v>5</v>
      </c>
      <c r="B13" s="15" t="s">
        <v>25</v>
      </c>
      <c r="C13" s="10" t="s">
        <v>19</v>
      </c>
      <c r="D13" s="11">
        <v>8</v>
      </c>
      <c r="E13" s="11">
        <v>2</v>
      </c>
      <c r="F13" s="11">
        <v>43</v>
      </c>
      <c r="G13" s="12">
        <v>13.57</v>
      </c>
      <c r="H13" s="12">
        <v>15.65</v>
      </c>
      <c r="I13" s="12">
        <v>12</v>
      </c>
      <c r="J13" s="12">
        <f t="shared" si="0"/>
        <v>108.56</v>
      </c>
      <c r="K13" s="12">
        <f t="shared" si="0"/>
        <v>31.3</v>
      </c>
      <c r="L13" s="12">
        <f t="shared" si="0"/>
        <v>516</v>
      </c>
      <c r="M13" s="13">
        <f>J13+K13+L13</f>
        <v>655.86</v>
      </c>
      <c r="N13" s="5"/>
    </row>
    <row r="14" spans="1:21" ht="19.5" customHeight="1">
      <c r="A14" s="17"/>
      <c r="B14" s="18"/>
      <c r="C14" s="19"/>
      <c r="D14" s="20">
        <f>SUM(D9:D13)</f>
        <v>44</v>
      </c>
      <c r="E14" s="20">
        <f>SUM(E9:E13)</f>
        <v>6</v>
      </c>
      <c r="F14" s="20">
        <f>SUM(F9:F13)</f>
        <v>264</v>
      </c>
      <c r="G14" s="80" t="s">
        <v>12</v>
      </c>
      <c r="H14" s="80"/>
      <c r="I14" s="80"/>
      <c r="J14" s="22">
        <f>SUM(J9:J13)</f>
        <v>628.39999999999986</v>
      </c>
      <c r="K14" s="22">
        <f>SUM(K9:K13)</f>
        <v>97.92</v>
      </c>
      <c r="L14" s="22">
        <f>SUM(L9:L13)</f>
        <v>3318.9199999999996</v>
      </c>
      <c r="M14" s="21">
        <f>SUM(M9:M13)</f>
        <v>4045.24</v>
      </c>
      <c r="N14" s="5"/>
      <c r="O14" s="64"/>
    </row>
    <row r="15" spans="1:21" ht="35.85" customHeight="1">
      <c r="A15" s="81" t="s">
        <v>26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5"/>
    </row>
    <row r="16" spans="1:21" ht="18.600000000000001" customHeight="1">
      <c r="A16" s="76"/>
      <c r="B16" s="70" t="s">
        <v>3</v>
      </c>
      <c r="C16" s="77" t="s">
        <v>4</v>
      </c>
      <c r="D16" s="70" t="s">
        <v>5</v>
      </c>
      <c r="E16" s="70"/>
      <c r="F16" s="70"/>
      <c r="G16" s="78" t="s">
        <v>6</v>
      </c>
      <c r="H16" s="78" t="s">
        <v>7</v>
      </c>
      <c r="I16" s="78" t="s">
        <v>8</v>
      </c>
      <c r="J16" s="78" t="s">
        <v>9</v>
      </c>
      <c r="K16" s="78" t="s">
        <v>10</v>
      </c>
      <c r="L16" s="79" t="s">
        <v>11</v>
      </c>
      <c r="M16" s="70" t="s">
        <v>12</v>
      </c>
      <c r="N16" s="5"/>
    </row>
    <row r="17" spans="1:16" ht="33" customHeight="1">
      <c r="A17" s="76"/>
      <c r="B17" s="70"/>
      <c r="C17" s="77"/>
      <c r="D17" s="6" t="s">
        <v>13</v>
      </c>
      <c r="E17" s="6" t="s">
        <v>14</v>
      </c>
      <c r="F17" s="7" t="s">
        <v>15</v>
      </c>
      <c r="G17" s="78"/>
      <c r="H17" s="78"/>
      <c r="I17" s="78"/>
      <c r="J17" s="78"/>
      <c r="K17" s="78"/>
      <c r="L17" s="79"/>
      <c r="M17" s="70"/>
      <c r="N17" s="5"/>
    </row>
    <row r="18" spans="1:16" ht="19.899999999999999" customHeight="1">
      <c r="A18" s="8">
        <v>6</v>
      </c>
      <c r="B18" s="9" t="s">
        <v>27</v>
      </c>
      <c r="C18" s="10" t="s">
        <v>17</v>
      </c>
      <c r="D18" s="11">
        <v>10</v>
      </c>
      <c r="E18" s="11">
        <v>2</v>
      </c>
      <c r="F18" s="11">
        <v>8</v>
      </c>
      <c r="G18" s="12">
        <v>15.31</v>
      </c>
      <c r="H18" s="12">
        <v>17.66</v>
      </c>
      <c r="I18" s="12">
        <v>13.54</v>
      </c>
      <c r="J18" s="12">
        <f t="shared" ref="J18:L20" si="1">G18*D18</f>
        <v>153.1</v>
      </c>
      <c r="K18" s="12">
        <f t="shared" si="1"/>
        <v>35.32</v>
      </c>
      <c r="L18" s="12">
        <f t="shared" si="1"/>
        <v>108.32</v>
      </c>
      <c r="M18" s="13">
        <f>J18+K18+L18</f>
        <v>296.74</v>
      </c>
      <c r="N18" s="5"/>
      <c r="P18" s="64"/>
    </row>
    <row r="19" spans="1:16" ht="19.899999999999999" customHeight="1">
      <c r="A19" s="8">
        <v>7</v>
      </c>
      <c r="B19" s="14" t="s">
        <v>28</v>
      </c>
      <c r="C19" s="10" t="s">
        <v>17</v>
      </c>
      <c r="D19" s="11">
        <v>9</v>
      </c>
      <c r="E19" s="11">
        <v>2</v>
      </c>
      <c r="F19" s="11">
        <v>20</v>
      </c>
      <c r="G19" s="12">
        <v>15.31</v>
      </c>
      <c r="H19" s="12">
        <v>17.66</v>
      </c>
      <c r="I19" s="12">
        <v>13.54</v>
      </c>
      <c r="J19" s="12">
        <f t="shared" si="1"/>
        <v>137.79</v>
      </c>
      <c r="K19" s="12">
        <f t="shared" si="1"/>
        <v>35.32</v>
      </c>
      <c r="L19" s="12">
        <f t="shared" si="1"/>
        <v>270.79999999999995</v>
      </c>
      <c r="M19" s="13">
        <f>J19+K19+L19</f>
        <v>443.90999999999997</v>
      </c>
      <c r="N19" s="5"/>
    </row>
    <row r="20" spans="1:16" ht="19.899999999999999" customHeight="1">
      <c r="A20" s="8">
        <v>8</v>
      </c>
      <c r="B20" s="65" t="s">
        <v>29</v>
      </c>
      <c r="C20" s="66" t="s">
        <v>17</v>
      </c>
      <c r="D20" s="67">
        <v>6</v>
      </c>
      <c r="E20" s="67">
        <v>0</v>
      </c>
      <c r="F20" s="67">
        <v>25</v>
      </c>
      <c r="G20" s="26">
        <v>15.31</v>
      </c>
      <c r="H20" s="26">
        <v>17.66</v>
      </c>
      <c r="I20" s="26">
        <v>13.54</v>
      </c>
      <c r="J20" s="26">
        <f t="shared" si="1"/>
        <v>91.86</v>
      </c>
      <c r="K20" s="26">
        <f t="shared" si="1"/>
        <v>0</v>
      </c>
      <c r="L20" s="26">
        <f t="shared" si="1"/>
        <v>338.5</v>
      </c>
      <c r="M20" s="13">
        <f>J20+K20+L20</f>
        <v>430.36</v>
      </c>
      <c r="N20" s="5"/>
    </row>
    <row r="21" spans="1:16" ht="26.1" customHeight="1">
      <c r="A21" s="23"/>
      <c r="B21" s="24"/>
      <c r="C21" s="19"/>
      <c r="D21" s="20">
        <f>SUM(D18:D20)</f>
        <v>25</v>
      </c>
      <c r="E21" s="20">
        <f>SUM(E18:E20)</f>
        <v>4</v>
      </c>
      <c r="F21" s="20">
        <f>SUM(F18:F20)</f>
        <v>53</v>
      </c>
      <c r="G21" s="82" t="s">
        <v>12</v>
      </c>
      <c r="H21" s="82"/>
      <c r="I21" s="82"/>
      <c r="J21" s="69">
        <f>SUM(J18:J20)</f>
        <v>382.75</v>
      </c>
      <c r="K21" s="69">
        <f>SUM(K18:K20)</f>
        <v>70.64</v>
      </c>
      <c r="L21" s="69">
        <f>SUM(L18:L20)</f>
        <v>717.61999999999989</v>
      </c>
      <c r="M21" s="68">
        <f>SUM(M18:M20)</f>
        <v>1171.01</v>
      </c>
      <c r="N21" s="3"/>
      <c r="O21" s="64"/>
      <c r="P21" s="64"/>
    </row>
    <row r="22" spans="1:16" ht="35.85" customHeight="1">
      <c r="A22" s="81" t="s">
        <v>31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5"/>
    </row>
    <row r="23" spans="1:16" ht="20.85" customHeight="1">
      <c r="A23" s="76"/>
      <c r="B23" s="70" t="s">
        <v>3</v>
      </c>
      <c r="C23" s="77" t="s">
        <v>4</v>
      </c>
      <c r="D23" s="70" t="s">
        <v>5</v>
      </c>
      <c r="E23" s="70"/>
      <c r="F23" s="70"/>
      <c r="G23" s="78" t="s">
        <v>6</v>
      </c>
      <c r="H23" s="78" t="s">
        <v>7</v>
      </c>
      <c r="I23" s="78" t="s">
        <v>8</v>
      </c>
      <c r="J23" s="78" t="s">
        <v>9</v>
      </c>
      <c r="K23" s="78" t="s">
        <v>10</v>
      </c>
      <c r="L23" s="79" t="s">
        <v>11</v>
      </c>
      <c r="M23" s="70" t="s">
        <v>12</v>
      </c>
      <c r="N23" s="5"/>
    </row>
    <row r="24" spans="1:16" ht="23.25" customHeight="1">
      <c r="A24" s="76"/>
      <c r="B24" s="70"/>
      <c r="C24" s="77"/>
      <c r="D24" s="6" t="s">
        <v>13</v>
      </c>
      <c r="E24" s="6" t="s">
        <v>14</v>
      </c>
      <c r="F24" s="7" t="s">
        <v>15</v>
      </c>
      <c r="G24" s="78"/>
      <c r="H24" s="78"/>
      <c r="I24" s="78"/>
      <c r="J24" s="78"/>
      <c r="K24" s="78"/>
      <c r="L24" s="79"/>
      <c r="M24" s="70"/>
      <c r="N24" s="5"/>
    </row>
    <row r="25" spans="1:16" ht="19.899999999999999" customHeight="1">
      <c r="A25" s="8">
        <v>9</v>
      </c>
      <c r="B25" s="15" t="s">
        <v>32</v>
      </c>
      <c r="C25" s="25" t="s">
        <v>24</v>
      </c>
      <c r="D25" s="11">
        <v>10</v>
      </c>
      <c r="E25" s="11">
        <v>2</v>
      </c>
      <c r="F25" s="11">
        <v>10</v>
      </c>
      <c r="G25" s="12">
        <v>17.23</v>
      </c>
      <c r="H25" s="12">
        <v>19.88</v>
      </c>
      <c r="I25" s="12">
        <v>15.24</v>
      </c>
      <c r="J25" s="12">
        <f t="shared" ref="J25:L26" si="2">G25*D25</f>
        <v>172.3</v>
      </c>
      <c r="K25" s="12">
        <f t="shared" si="2"/>
        <v>39.76</v>
      </c>
      <c r="L25" s="12">
        <f t="shared" si="2"/>
        <v>152.4</v>
      </c>
      <c r="M25" s="13">
        <f>J25+K25+L25</f>
        <v>364.46000000000004</v>
      </c>
      <c r="N25" s="5"/>
    </row>
    <row r="26" spans="1:16" ht="19.899999999999999" customHeight="1">
      <c r="A26" s="8">
        <v>10</v>
      </c>
      <c r="B26" s="15" t="s">
        <v>33</v>
      </c>
      <c r="C26" s="25" t="s">
        <v>17</v>
      </c>
      <c r="D26" s="11">
        <v>8</v>
      </c>
      <c r="E26" s="11">
        <v>2</v>
      </c>
      <c r="F26" s="11">
        <v>20</v>
      </c>
      <c r="G26" s="12">
        <v>15.31</v>
      </c>
      <c r="H26" s="12">
        <v>17.66</v>
      </c>
      <c r="I26" s="12">
        <v>13.54</v>
      </c>
      <c r="J26" s="12">
        <f t="shared" si="2"/>
        <v>122.48</v>
      </c>
      <c r="K26" s="12">
        <f t="shared" si="2"/>
        <v>35.32</v>
      </c>
      <c r="L26" s="12">
        <f t="shared" si="2"/>
        <v>270.79999999999995</v>
      </c>
      <c r="M26" s="13">
        <f>J26+K26+L26</f>
        <v>428.59999999999997</v>
      </c>
      <c r="N26" s="5"/>
    </row>
    <row r="27" spans="1:16" ht="23.85" customHeight="1">
      <c r="A27" s="17"/>
      <c r="B27" s="27"/>
      <c r="C27" s="28"/>
      <c r="D27" s="20">
        <f>SUM(D25:D26)</f>
        <v>18</v>
      </c>
      <c r="E27" s="20">
        <f>SUM(E25:E26)</f>
        <v>4</v>
      </c>
      <c r="F27" s="20">
        <f>SUM(F25:F26)</f>
        <v>30</v>
      </c>
      <c r="G27" s="80" t="s">
        <v>12</v>
      </c>
      <c r="H27" s="80"/>
      <c r="I27" s="80"/>
      <c r="J27" s="22">
        <f>SUM(J25:J26)</f>
        <v>294.78000000000003</v>
      </c>
      <c r="K27" s="22">
        <f>SUM(K25:K26)</f>
        <v>75.08</v>
      </c>
      <c r="L27" s="22">
        <f>SUM(L25:L26)</f>
        <v>423.19999999999993</v>
      </c>
      <c r="M27" s="21">
        <f>SUM(M25:M26)</f>
        <v>793.06</v>
      </c>
      <c r="N27" s="5"/>
      <c r="O27" s="64"/>
    </row>
    <row r="28" spans="1:16" ht="23.85" customHeight="1">
      <c r="A28" s="17"/>
      <c r="B28" s="27"/>
      <c r="C28" s="28"/>
      <c r="D28" s="20"/>
      <c r="E28" s="20"/>
      <c r="F28" s="20"/>
      <c r="G28" s="29"/>
      <c r="H28" s="29"/>
      <c r="I28" s="29"/>
      <c r="J28" s="30"/>
      <c r="K28" s="30"/>
      <c r="L28" s="30"/>
      <c r="M28" s="29"/>
      <c r="N28" s="5"/>
    </row>
    <row r="29" spans="1:16" ht="24.6" customHeight="1">
      <c r="A29" s="83" t="s">
        <v>35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5"/>
    </row>
    <row r="30" spans="1:16" ht="14.85" customHeight="1">
      <c r="A30" s="76"/>
      <c r="B30" s="70" t="s">
        <v>3</v>
      </c>
      <c r="C30" s="77" t="s">
        <v>4</v>
      </c>
      <c r="D30" s="70" t="s">
        <v>5</v>
      </c>
      <c r="E30" s="70"/>
      <c r="F30" s="70"/>
      <c r="G30" s="78" t="s">
        <v>6</v>
      </c>
      <c r="H30" s="78" t="s">
        <v>7</v>
      </c>
      <c r="I30" s="78" t="s">
        <v>8</v>
      </c>
      <c r="J30" s="78" t="s">
        <v>9</v>
      </c>
      <c r="K30" s="78" t="s">
        <v>10</v>
      </c>
      <c r="L30" s="79" t="s">
        <v>11</v>
      </c>
      <c r="M30" s="70" t="s">
        <v>12</v>
      </c>
      <c r="N30" s="5"/>
    </row>
    <row r="31" spans="1:16" ht="30.75" customHeight="1">
      <c r="A31" s="76"/>
      <c r="B31" s="70"/>
      <c r="C31" s="77"/>
      <c r="D31" s="6" t="s">
        <v>13</v>
      </c>
      <c r="E31" s="6" t="s">
        <v>14</v>
      </c>
      <c r="F31" s="7" t="s">
        <v>15</v>
      </c>
      <c r="G31" s="78"/>
      <c r="H31" s="78"/>
      <c r="I31" s="78"/>
      <c r="J31" s="78"/>
      <c r="K31" s="78"/>
      <c r="L31" s="79"/>
      <c r="M31" s="70"/>
      <c r="N31" s="5"/>
    </row>
    <row r="32" spans="1:16" ht="19.5" customHeight="1">
      <c r="A32" s="11">
        <v>11</v>
      </c>
      <c r="B32" s="31" t="s">
        <v>23</v>
      </c>
      <c r="C32" s="25" t="s">
        <v>24</v>
      </c>
      <c r="D32" s="32">
        <v>5</v>
      </c>
      <c r="E32" s="32">
        <v>2</v>
      </c>
      <c r="F32" s="33">
        <v>12</v>
      </c>
      <c r="G32" s="12">
        <v>17.23</v>
      </c>
      <c r="H32" s="12">
        <v>19.88</v>
      </c>
      <c r="I32" s="12">
        <v>15.24</v>
      </c>
      <c r="J32" s="34">
        <f t="shared" ref="J32:J40" si="3">G32*D32</f>
        <v>86.15</v>
      </c>
      <c r="K32" s="34">
        <f t="shared" ref="K32:K40" si="4">H32*E32</f>
        <v>39.76</v>
      </c>
      <c r="L32" s="35">
        <f t="shared" ref="L32:L40" si="5">I32*F32</f>
        <v>182.88</v>
      </c>
      <c r="M32" s="36">
        <f t="shared" ref="M32:M40" si="6">J32+K32+L32</f>
        <v>308.78999999999996</v>
      </c>
      <c r="N32" s="5"/>
    </row>
    <row r="33" spans="1:15" ht="19.899999999999999" customHeight="1">
      <c r="A33" s="11">
        <v>12</v>
      </c>
      <c r="B33" s="14" t="s">
        <v>34</v>
      </c>
      <c r="C33" s="10" t="s">
        <v>17</v>
      </c>
      <c r="D33" s="11">
        <v>6</v>
      </c>
      <c r="E33" s="11">
        <v>0</v>
      </c>
      <c r="F33" s="11">
        <v>13</v>
      </c>
      <c r="G33" s="12">
        <v>15.31</v>
      </c>
      <c r="H33" s="12">
        <v>17.66</v>
      </c>
      <c r="I33" s="12">
        <v>13.54</v>
      </c>
      <c r="J33" s="34">
        <f t="shared" si="3"/>
        <v>91.86</v>
      </c>
      <c r="K33" s="34">
        <f t="shared" si="4"/>
        <v>0</v>
      </c>
      <c r="L33" s="35">
        <f t="shared" si="5"/>
        <v>176.01999999999998</v>
      </c>
      <c r="M33" s="36">
        <f t="shared" si="6"/>
        <v>267.88</v>
      </c>
      <c r="N33" s="5"/>
    </row>
    <row r="34" spans="1:15" ht="19.899999999999999" customHeight="1">
      <c r="A34" s="11">
        <v>13</v>
      </c>
      <c r="B34" s="14" t="s">
        <v>36</v>
      </c>
      <c r="C34" s="10" t="s">
        <v>17</v>
      </c>
      <c r="D34" s="11">
        <v>6</v>
      </c>
      <c r="E34" s="11">
        <v>0</v>
      </c>
      <c r="F34" s="11">
        <v>3</v>
      </c>
      <c r="G34" s="12">
        <v>15.31</v>
      </c>
      <c r="H34" s="12">
        <v>17.66</v>
      </c>
      <c r="I34" s="12">
        <v>13.54</v>
      </c>
      <c r="J34" s="34">
        <f t="shared" si="3"/>
        <v>91.86</v>
      </c>
      <c r="K34" s="34">
        <f t="shared" si="4"/>
        <v>0</v>
      </c>
      <c r="L34" s="35">
        <f t="shared" si="5"/>
        <v>40.619999999999997</v>
      </c>
      <c r="M34" s="36">
        <f t="shared" si="6"/>
        <v>132.47999999999999</v>
      </c>
      <c r="N34" s="5"/>
    </row>
    <row r="35" spans="1:15" ht="19.899999999999999" customHeight="1">
      <c r="A35" s="11">
        <v>14</v>
      </c>
      <c r="B35" s="14" t="s">
        <v>37</v>
      </c>
      <c r="C35" s="10" t="s">
        <v>17</v>
      </c>
      <c r="D35" s="11">
        <v>6</v>
      </c>
      <c r="E35" s="11">
        <v>0</v>
      </c>
      <c r="F35" s="11">
        <v>0</v>
      </c>
      <c r="G35" s="12">
        <v>15.31</v>
      </c>
      <c r="H35" s="12">
        <v>17.66</v>
      </c>
      <c r="I35" s="12">
        <v>13.54</v>
      </c>
      <c r="J35" s="34">
        <f t="shared" si="3"/>
        <v>91.86</v>
      </c>
      <c r="K35" s="34">
        <f t="shared" si="4"/>
        <v>0</v>
      </c>
      <c r="L35" s="35">
        <f t="shared" si="5"/>
        <v>0</v>
      </c>
      <c r="M35" s="36">
        <f t="shared" si="6"/>
        <v>91.86</v>
      </c>
      <c r="N35" s="5"/>
    </row>
    <row r="36" spans="1:15" ht="19.899999999999999" customHeight="1">
      <c r="A36" s="11">
        <v>15</v>
      </c>
      <c r="B36" s="14" t="s">
        <v>38</v>
      </c>
      <c r="C36" s="10" t="s">
        <v>19</v>
      </c>
      <c r="D36" s="11">
        <v>6</v>
      </c>
      <c r="E36" s="11">
        <v>0</v>
      </c>
      <c r="F36" s="11">
        <v>0</v>
      </c>
      <c r="G36" s="12">
        <v>13.57</v>
      </c>
      <c r="H36" s="12">
        <v>15.65</v>
      </c>
      <c r="I36" s="12">
        <v>12</v>
      </c>
      <c r="J36" s="34">
        <f t="shared" si="3"/>
        <v>81.42</v>
      </c>
      <c r="K36" s="34">
        <f t="shared" si="4"/>
        <v>0</v>
      </c>
      <c r="L36" s="35">
        <f t="shared" si="5"/>
        <v>0</v>
      </c>
      <c r="M36" s="36">
        <f t="shared" si="6"/>
        <v>81.42</v>
      </c>
      <c r="N36" s="5"/>
    </row>
    <row r="37" spans="1:15" ht="19.899999999999999" customHeight="1">
      <c r="A37" s="11">
        <v>16</v>
      </c>
      <c r="B37" s="14" t="s">
        <v>39</v>
      </c>
      <c r="C37" s="10" t="s">
        <v>19</v>
      </c>
      <c r="D37" s="11">
        <v>5</v>
      </c>
      <c r="E37" s="11">
        <v>2</v>
      </c>
      <c r="F37" s="11">
        <v>12</v>
      </c>
      <c r="G37" s="12">
        <v>13.57</v>
      </c>
      <c r="H37" s="12">
        <v>15.65</v>
      </c>
      <c r="I37" s="12">
        <v>12</v>
      </c>
      <c r="J37" s="34">
        <f t="shared" si="3"/>
        <v>67.849999999999994</v>
      </c>
      <c r="K37" s="34">
        <f t="shared" si="4"/>
        <v>31.3</v>
      </c>
      <c r="L37" s="35">
        <f t="shared" si="5"/>
        <v>144</v>
      </c>
      <c r="M37" s="36">
        <f t="shared" si="6"/>
        <v>243.14999999999998</v>
      </c>
      <c r="N37" s="5"/>
    </row>
    <row r="38" spans="1:15" ht="19.899999999999999" customHeight="1">
      <c r="A38" s="11">
        <v>17</v>
      </c>
      <c r="B38" s="15" t="s">
        <v>30</v>
      </c>
      <c r="C38" s="10" t="s">
        <v>17</v>
      </c>
      <c r="D38" s="11">
        <v>6</v>
      </c>
      <c r="E38" s="11">
        <v>0</v>
      </c>
      <c r="F38" s="11">
        <v>6</v>
      </c>
      <c r="G38" s="12">
        <v>15.31</v>
      </c>
      <c r="H38" s="12">
        <v>17.66</v>
      </c>
      <c r="I38" s="12">
        <v>13.54</v>
      </c>
      <c r="J38" s="12">
        <f t="shared" ref="J38:L39" si="7">G38*D38</f>
        <v>91.86</v>
      </c>
      <c r="K38" s="12">
        <f t="shared" si="7"/>
        <v>0</v>
      </c>
      <c r="L38" s="12">
        <f t="shared" si="7"/>
        <v>81.239999999999995</v>
      </c>
      <c r="M38" s="36">
        <f t="shared" si="6"/>
        <v>173.1</v>
      </c>
      <c r="N38" s="5"/>
    </row>
    <row r="39" spans="1:15" ht="19.899999999999999" customHeight="1">
      <c r="A39" s="11">
        <v>18</v>
      </c>
      <c r="B39" s="16" t="s">
        <v>22</v>
      </c>
      <c r="C39" s="10" t="s">
        <v>17</v>
      </c>
      <c r="D39" s="11">
        <v>6</v>
      </c>
      <c r="E39" s="11">
        <v>0</v>
      </c>
      <c r="F39" s="11">
        <v>6</v>
      </c>
      <c r="G39" s="12">
        <v>15.31</v>
      </c>
      <c r="H39" s="12">
        <v>17.66</v>
      </c>
      <c r="I39" s="12">
        <v>13.54</v>
      </c>
      <c r="J39" s="12">
        <f t="shared" si="7"/>
        <v>91.86</v>
      </c>
      <c r="K39" s="12">
        <f t="shared" si="7"/>
        <v>0</v>
      </c>
      <c r="L39" s="12">
        <f t="shared" si="7"/>
        <v>81.239999999999995</v>
      </c>
      <c r="M39" s="36">
        <f t="shared" si="6"/>
        <v>173.1</v>
      </c>
      <c r="N39" s="5"/>
    </row>
    <row r="40" spans="1:15" ht="19.899999999999999" customHeight="1">
      <c r="A40" s="11">
        <v>19</v>
      </c>
      <c r="B40" s="14" t="s">
        <v>40</v>
      </c>
      <c r="C40" s="10" t="s">
        <v>19</v>
      </c>
      <c r="D40" s="11">
        <v>5</v>
      </c>
      <c r="E40" s="11">
        <v>2</v>
      </c>
      <c r="F40" s="11">
        <v>20</v>
      </c>
      <c r="G40" s="12">
        <v>13.57</v>
      </c>
      <c r="H40" s="12">
        <v>15.65</v>
      </c>
      <c r="I40" s="12">
        <v>12</v>
      </c>
      <c r="J40" s="34">
        <f t="shared" si="3"/>
        <v>67.849999999999994</v>
      </c>
      <c r="K40" s="34">
        <f t="shared" si="4"/>
        <v>31.3</v>
      </c>
      <c r="L40" s="35">
        <f t="shared" si="5"/>
        <v>240</v>
      </c>
      <c r="M40" s="36">
        <f t="shared" si="6"/>
        <v>339.15</v>
      </c>
      <c r="N40" s="5"/>
    </row>
    <row r="41" spans="1:15" ht="18" customHeight="1">
      <c r="A41" s="17"/>
      <c r="B41" s="18"/>
      <c r="C41" s="28"/>
      <c r="D41" s="20">
        <f>SUM(D32:D40)</f>
        <v>51</v>
      </c>
      <c r="E41" s="20">
        <f>SUM(E32:E40)</f>
        <v>6</v>
      </c>
      <c r="F41" s="20">
        <f>SUM(F32:F40)</f>
        <v>72</v>
      </c>
      <c r="G41" s="80" t="s">
        <v>12</v>
      </c>
      <c r="H41" s="80"/>
      <c r="I41" s="80"/>
      <c r="J41" s="22">
        <f>SUM(J32:J40)</f>
        <v>762.57</v>
      </c>
      <c r="K41" s="22">
        <f>SUM(K32:K40)</f>
        <v>102.36</v>
      </c>
      <c r="L41" s="22">
        <f>SUM(L32:L40)</f>
        <v>946</v>
      </c>
      <c r="M41" s="21">
        <f>SUM(M32:M40)</f>
        <v>1810.9299999999998</v>
      </c>
      <c r="N41" s="5"/>
      <c r="O41" s="64"/>
    </row>
    <row r="42" spans="1:15" ht="30.6" customHeight="1">
      <c r="A42" s="84" t="s">
        <v>41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5"/>
    </row>
    <row r="43" spans="1:15" ht="26.85" customHeight="1">
      <c r="A43" s="76"/>
      <c r="B43" s="70" t="s">
        <v>3</v>
      </c>
      <c r="C43" s="77" t="s">
        <v>4</v>
      </c>
      <c r="D43" s="70" t="s">
        <v>5</v>
      </c>
      <c r="E43" s="70"/>
      <c r="F43" s="70"/>
      <c r="G43" s="78" t="s">
        <v>6</v>
      </c>
      <c r="H43" s="78" t="s">
        <v>7</v>
      </c>
      <c r="I43" s="78" t="s">
        <v>8</v>
      </c>
      <c r="J43" s="78" t="s">
        <v>9</v>
      </c>
      <c r="K43" s="78" t="s">
        <v>10</v>
      </c>
      <c r="L43" s="79" t="s">
        <v>11</v>
      </c>
      <c r="M43" s="70" t="s">
        <v>12</v>
      </c>
      <c r="N43" s="5"/>
    </row>
    <row r="44" spans="1:15" ht="37.5" customHeight="1">
      <c r="A44" s="76"/>
      <c r="B44" s="70"/>
      <c r="C44" s="77"/>
      <c r="D44" s="6" t="s">
        <v>13</v>
      </c>
      <c r="E44" s="6" t="s">
        <v>14</v>
      </c>
      <c r="F44" s="7" t="s">
        <v>15</v>
      </c>
      <c r="G44" s="78"/>
      <c r="H44" s="78"/>
      <c r="I44" s="78"/>
      <c r="J44" s="78"/>
      <c r="K44" s="78"/>
      <c r="L44" s="79"/>
      <c r="M44" s="70"/>
      <c r="N44" s="5"/>
    </row>
    <row r="45" spans="1:15" ht="21.6" customHeight="1">
      <c r="A45" s="37">
        <v>20</v>
      </c>
      <c r="B45" s="38" t="s">
        <v>42</v>
      </c>
      <c r="C45" s="39" t="s">
        <v>43</v>
      </c>
      <c r="D45" s="32"/>
      <c r="E45" s="32">
        <v>0</v>
      </c>
      <c r="F45" s="33">
        <v>6</v>
      </c>
      <c r="G45" s="40">
        <v>15.67</v>
      </c>
      <c r="H45" s="40">
        <v>18.079999999999998</v>
      </c>
      <c r="I45" s="40">
        <v>13.86</v>
      </c>
      <c r="J45" s="36">
        <f t="shared" ref="J45:J51" si="8">G45*D45</f>
        <v>0</v>
      </c>
      <c r="K45" s="36">
        <f t="shared" ref="K45:K51" si="9">H45*E45</f>
        <v>0</v>
      </c>
      <c r="L45" s="36">
        <f t="shared" ref="L45:L51" si="10">I45*F45</f>
        <v>83.16</v>
      </c>
      <c r="M45" s="13">
        <f t="shared" ref="M45:M51" si="11">J45+K45+L45</f>
        <v>83.16</v>
      </c>
      <c r="N45" s="5"/>
    </row>
    <row r="46" spans="1:15" ht="18" customHeight="1">
      <c r="A46" s="8">
        <v>21</v>
      </c>
      <c r="B46" s="15" t="s">
        <v>44</v>
      </c>
      <c r="C46" s="25" t="s">
        <v>17</v>
      </c>
      <c r="D46" s="11">
        <v>6</v>
      </c>
      <c r="E46" s="11">
        <v>0</v>
      </c>
      <c r="F46" s="63">
        <v>6</v>
      </c>
      <c r="G46" s="13">
        <v>15.31</v>
      </c>
      <c r="H46" s="13">
        <v>17.66</v>
      </c>
      <c r="I46" s="13">
        <v>13.54</v>
      </c>
      <c r="J46" s="36">
        <f t="shared" si="8"/>
        <v>91.86</v>
      </c>
      <c r="K46" s="36">
        <f t="shared" si="9"/>
        <v>0</v>
      </c>
      <c r="L46" s="36">
        <f t="shared" si="10"/>
        <v>81.239999999999995</v>
      </c>
      <c r="M46" s="13">
        <f t="shared" si="11"/>
        <v>173.1</v>
      </c>
      <c r="N46" s="5"/>
    </row>
    <row r="47" spans="1:15" ht="21.75" customHeight="1">
      <c r="A47" s="37">
        <v>22</v>
      </c>
      <c r="B47" s="15" t="s">
        <v>45</v>
      </c>
      <c r="C47" s="25" t="s">
        <v>17</v>
      </c>
      <c r="D47" s="11">
        <v>6</v>
      </c>
      <c r="E47" s="11">
        <v>0</v>
      </c>
      <c r="F47" s="63">
        <v>6</v>
      </c>
      <c r="G47" s="13">
        <v>15.31</v>
      </c>
      <c r="H47" s="13">
        <v>17.66</v>
      </c>
      <c r="I47" s="13">
        <v>13.54</v>
      </c>
      <c r="J47" s="36">
        <f t="shared" si="8"/>
        <v>91.86</v>
      </c>
      <c r="K47" s="36">
        <f t="shared" si="9"/>
        <v>0</v>
      </c>
      <c r="L47" s="36">
        <f t="shared" si="10"/>
        <v>81.239999999999995</v>
      </c>
      <c r="M47" s="13">
        <f t="shared" si="11"/>
        <v>173.1</v>
      </c>
      <c r="N47" s="5"/>
    </row>
    <row r="48" spans="1:15" ht="21.75" customHeight="1">
      <c r="A48" s="8">
        <v>23</v>
      </c>
      <c r="B48" s="15" t="s">
        <v>46</v>
      </c>
      <c r="C48" s="25" t="s">
        <v>17</v>
      </c>
      <c r="D48" s="11">
        <v>8</v>
      </c>
      <c r="E48" s="11">
        <v>4</v>
      </c>
      <c r="F48" s="63">
        <v>12</v>
      </c>
      <c r="G48" s="13">
        <v>15.31</v>
      </c>
      <c r="H48" s="13">
        <v>17.66</v>
      </c>
      <c r="I48" s="13">
        <v>13.54</v>
      </c>
      <c r="J48" s="36">
        <f t="shared" si="8"/>
        <v>122.48</v>
      </c>
      <c r="K48" s="36">
        <f t="shared" si="9"/>
        <v>70.64</v>
      </c>
      <c r="L48" s="36">
        <f t="shared" si="10"/>
        <v>162.47999999999999</v>
      </c>
      <c r="M48" s="13">
        <f t="shared" si="11"/>
        <v>355.6</v>
      </c>
      <c r="N48" s="5"/>
    </row>
    <row r="49" spans="1:17" ht="21.75" customHeight="1">
      <c r="A49" s="37">
        <v>24</v>
      </c>
      <c r="B49" s="15" t="s">
        <v>47</v>
      </c>
      <c r="C49" s="25" t="s">
        <v>17</v>
      </c>
      <c r="D49" s="11">
        <v>6</v>
      </c>
      <c r="E49" s="11">
        <v>0</v>
      </c>
      <c r="F49" s="63">
        <v>6</v>
      </c>
      <c r="G49" s="13">
        <v>15.31</v>
      </c>
      <c r="H49" s="13">
        <v>17.66</v>
      </c>
      <c r="I49" s="13">
        <v>13.54</v>
      </c>
      <c r="J49" s="36">
        <f t="shared" si="8"/>
        <v>91.86</v>
      </c>
      <c r="K49" s="36">
        <f t="shared" si="9"/>
        <v>0</v>
      </c>
      <c r="L49" s="36">
        <f t="shared" si="10"/>
        <v>81.239999999999995</v>
      </c>
      <c r="M49" s="13">
        <f t="shared" si="11"/>
        <v>173.1</v>
      </c>
      <c r="N49" s="5"/>
    </row>
    <row r="50" spans="1:17" ht="21.75" customHeight="1">
      <c r="A50" s="8">
        <v>25</v>
      </c>
      <c r="B50" s="15" t="s">
        <v>48</v>
      </c>
      <c r="C50" s="25" t="s">
        <v>19</v>
      </c>
      <c r="D50" s="11">
        <v>8</v>
      </c>
      <c r="E50" s="11">
        <v>4</v>
      </c>
      <c r="F50" s="63">
        <v>12</v>
      </c>
      <c r="G50" s="13">
        <v>13.57</v>
      </c>
      <c r="H50" s="13">
        <v>15.65</v>
      </c>
      <c r="I50" s="13">
        <v>12</v>
      </c>
      <c r="J50" s="36">
        <f t="shared" si="8"/>
        <v>108.56</v>
      </c>
      <c r="K50" s="36">
        <f t="shared" si="9"/>
        <v>62.6</v>
      </c>
      <c r="L50" s="36">
        <f t="shared" si="10"/>
        <v>144</v>
      </c>
      <c r="M50" s="13">
        <f t="shared" si="11"/>
        <v>315.15999999999997</v>
      </c>
      <c r="N50" s="5"/>
    </row>
    <row r="51" spans="1:17" ht="21.75" customHeight="1">
      <c r="A51" s="37">
        <v>26</v>
      </c>
      <c r="B51" s="15" t="s">
        <v>49</v>
      </c>
      <c r="C51" s="25" t="s">
        <v>24</v>
      </c>
      <c r="D51" s="11">
        <v>6</v>
      </c>
      <c r="E51" s="11"/>
      <c r="F51" s="63">
        <v>6</v>
      </c>
      <c r="G51" s="13">
        <v>17.23</v>
      </c>
      <c r="H51" s="13">
        <v>19.88</v>
      </c>
      <c r="I51" s="13">
        <v>15.24</v>
      </c>
      <c r="J51" s="36">
        <f t="shared" si="8"/>
        <v>103.38</v>
      </c>
      <c r="K51" s="36">
        <f t="shared" si="9"/>
        <v>0</v>
      </c>
      <c r="L51" s="36">
        <f t="shared" si="10"/>
        <v>91.44</v>
      </c>
      <c r="M51" s="13">
        <f t="shared" si="11"/>
        <v>194.82</v>
      </c>
      <c r="N51" s="5"/>
    </row>
    <row r="52" spans="1:17" ht="16.5" customHeight="1">
      <c r="A52" s="23"/>
      <c r="B52" s="18"/>
      <c r="C52" s="19"/>
      <c r="D52" s="20">
        <f>SUM(D46:D51)</f>
        <v>40</v>
      </c>
      <c r="E52" s="20">
        <f>SUM(E45:E51)</f>
        <v>8</v>
      </c>
      <c r="F52" s="20">
        <f>SUM(F45:F51)</f>
        <v>54</v>
      </c>
      <c r="G52" s="80" t="s">
        <v>12</v>
      </c>
      <c r="H52" s="80"/>
      <c r="I52" s="80"/>
      <c r="J52" s="21">
        <f>SUM(J45:J51)</f>
        <v>610</v>
      </c>
      <c r="K52" s="21">
        <f>SUM(K45:K51)</f>
        <v>133.24</v>
      </c>
      <c r="L52" s="21">
        <f>SUM(L45:L51)</f>
        <v>724.8</v>
      </c>
      <c r="M52" s="21">
        <f>SUM(M45:M51)</f>
        <v>1468.04</v>
      </c>
      <c r="N52" s="41"/>
      <c r="O52" s="64"/>
    </row>
    <row r="53" spans="1:17" ht="28.35" customHeight="1">
      <c r="A53" s="85" t="s">
        <v>50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5"/>
    </row>
    <row r="54" spans="1:17" ht="19.5" customHeight="1">
      <c r="A54" s="76"/>
      <c r="B54" s="70" t="s">
        <v>3</v>
      </c>
      <c r="C54" s="77" t="s">
        <v>4</v>
      </c>
      <c r="D54" s="70" t="s">
        <v>5</v>
      </c>
      <c r="E54" s="70"/>
      <c r="F54" s="70"/>
      <c r="G54" s="78" t="s">
        <v>6</v>
      </c>
      <c r="H54" s="78" t="s">
        <v>7</v>
      </c>
      <c r="I54" s="78" t="s">
        <v>8</v>
      </c>
      <c r="J54" s="78" t="s">
        <v>9</v>
      </c>
      <c r="K54" s="78" t="s">
        <v>10</v>
      </c>
      <c r="L54" s="79" t="s">
        <v>11</v>
      </c>
      <c r="M54" s="70" t="s">
        <v>12</v>
      </c>
      <c r="N54" s="5"/>
    </row>
    <row r="55" spans="1:17" ht="37.5" customHeight="1">
      <c r="A55" s="76"/>
      <c r="B55" s="70"/>
      <c r="C55" s="77"/>
      <c r="D55" s="6" t="s">
        <v>13</v>
      </c>
      <c r="E55" s="6" t="s">
        <v>14</v>
      </c>
      <c r="F55" s="7" t="s">
        <v>15</v>
      </c>
      <c r="G55" s="78"/>
      <c r="H55" s="78"/>
      <c r="I55" s="78"/>
      <c r="J55" s="78"/>
      <c r="K55" s="78"/>
      <c r="L55" s="79"/>
      <c r="M55" s="70"/>
      <c r="N55" s="5"/>
    </row>
    <row r="56" spans="1:17" ht="21.75" customHeight="1">
      <c r="A56" s="8">
        <v>27</v>
      </c>
      <c r="B56" s="15" t="s">
        <v>51</v>
      </c>
      <c r="C56" s="10" t="s">
        <v>52</v>
      </c>
      <c r="D56" s="11">
        <v>8</v>
      </c>
      <c r="E56" s="11">
        <v>0</v>
      </c>
      <c r="F56" s="11">
        <v>25</v>
      </c>
      <c r="G56" s="12">
        <v>13.52</v>
      </c>
      <c r="H56" s="12">
        <v>15.6</v>
      </c>
      <c r="I56" s="12">
        <v>11.96</v>
      </c>
      <c r="J56" s="35">
        <f>G56*D56</f>
        <v>108.16</v>
      </c>
      <c r="K56" s="35">
        <f>H56*E56</f>
        <v>0</v>
      </c>
      <c r="L56" s="35">
        <f>I56*F56</f>
        <v>299</v>
      </c>
      <c r="M56" s="13">
        <f>J56+K56+L56</f>
        <v>407.15999999999997</v>
      </c>
      <c r="N56" s="5"/>
    </row>
    <row r="57" spans="1:17" ht="17.25" customHeight="1">
      <c r="A57" s="17"/>
      <c r="B57" s="18"/>
      <c r="C57" s="19"/>
      <c r="D57" s="20">
        <f>SUM(D56:D56)</f>
        <v>8</v>
      </c>
      <c r="E57" s="20">
        <f>SUM(E56:E56)</f>
        <v>0</v>
      </c>
      <c r="F57" s="20">
        <f>SUM(F56:F56)</f>
        <v>25</v>
      </c>
      <c r="G57" s="80" t="s">
        <v>12</v>
      </c>
      <c r="H57" s="80"/>
      <c r="I57" s="80"/>
      <c r="J57" s="22">
        <f>SUM(J56:J56)</f>
        <v>108.16</v>
      </c>
      <c r="K57" s="22">
        <f>SUM(K56:K56)</f>
        <v>0</v>
      </c>
      <c r="L57" s="22">
        <f>SUM(L56:L56)</f>
        <v>299</v>
      </c>
      <c r="M57" s="21">
        <f>SUM(M56:M56)</f>
        <v>407.15999999999997</v>
      </c>
      <c r="N57" s="42"/>
      <c r="P57" s="64"/>
    </row>
    <row r="58" spans="1:17" ht="17.25" customHeight="1">
      <c r="A58" s="17"/>
      <c r="B58" s="18"/>
      <c r="C58" s="19"/>
      <c r="D58" s="20"/>
      <c r="E58" s="20"/>
      <c r="F58" s="20"/>
      <c r="G58" s="30"/>
      <c r="H58" s="30"/>
      <c r="I58" s="30"/>
      <c r="J58" s="30"/>
      <c r="K58" s="30"/>
      <c r="L58" s="30"/>
      <c r="M58" s="29"/>
      <c r="N58" s="42"/>
    </row>
    <row r="59" spans="1:17" ht="32.85" customHeight="1">
      <c r="A59" s="81" t="s">
        <v>53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42"/>
    </row>
    <row r="60" spans="1:17" ht="17.25" customHeight="1">
      <c r="A60" s="76"/>
      <c r="B60" s="70" t="s">
        <v>3</v>
      </c>
      <c r="C60" s="77" t="s">
        <v>4</v>
      </c>
      <c r="D60" s="70" t="s">
        <v>5</v>
      </c>
      <c r="E60" s="70"/>
      <c r="F60" s="70"/>
      <c r="G60" s="78" t="s">
        <v>6</v>
      </c>
      <c r="H60" s="78" t="s">
        <v>7</v>
      </c>
      <c r="I60" s="78" t="s">
        <v>8</v>
      </c>
      <c r="J60" s="78" t="s">
        <v>9</v>
      </c>
      <c r="K60" s="78" t="s">
        <v>10</v>
      </c>
      <c r="L60" s="79" t="s">
        <v>11</v>
      </c>
      <c r="M60" s="70" t="s">
        <v>12</v>
      </c>
      <c r="N60" s="42"/>
    </row>
    <row r="61" spans="1:17" ht="24.75" customHeight="1">
      <c r="A61" s="76"/>
      <c r="B61" s="70"/>
      <c r="C61" s="77"/>
      <c r="D61" s="6" t="s">
        <v>54</v>
      </c>
      <c r="E61" s="6" t="s">
        <v>14</v>
      </c>
      <c r="F61" s="7" t="s">
        <v>15</v>
      </c>
      <c r="G61" s="78"/>
      <c r="H61" s="78"/>
      <c r="I61" s="78"/>
      <c r="J61" s="78"/>
      <c r="K61" s="78"/>
      <c r="L61" s="79"/>
      <c r="M61" s="70"/>
      <c r="N61" s="42"/>
      <c r="Q61" s="64"/>
    </row>
    <row r="62" spans="1:17" ht="17.25" customHeight="1">
      <c r="A62" s="43">
        <v>28</v>
      </c>
      <c r="B62" s="44" t="s">
        <v>55</v>
      </c>
      <c r="C62" s="10" t="s">
        <v>17</v>
      </c>
      <c r="D62" s="11">
        <v>6</v>
      </c>
      <c r="E62" s="11">
        <v>0</v>
      </c>
      <c r="F62" s="11">
        <v>30</v>
      </c>
      <c r="G62" s="12">
        <v>15.31</v>
      </c>
      <c r="H62" s="12">
        <v>17.66</v>
      </c>
      <c r="I62" s="12">
        <v>13.54</v>
      </c>
      <c r="J62" s="12">
        <f t="shared" ref="J62:L65" si="12">G62*D62</f>
        <v>91.86</v>
      </c>
      <c r="K62" s="12">
        <f t="shared" si="12"/>
        <v>0</v>
      </c>
      <c r="L62" s="12">
        <f t="shared" si="12"/>
        <v>406.2</v>
      </c>
      <c r="M62" s="13">
        <f>J62+K62+L62</f>
        <v>498.06</v>
      </c>
      <c r="N62" s="42"/>
    </row>
    <row r="63" spans="1:17" ht="17.25" customHeight="1">
      <c r="A63" s="43">
        <v>29</v>
      </c>
      <c r="B63" s="15" t="s">
        <v>56</v>
      </c>
      <c r="C63" s="10" t="s">
        <v>19</v>
      </c>
      <c r="D63" s="11">
        <v>6</v>
      </c>
      <c r="E63" s="11">
        <v>2</v>
      </c>
      <c r="F63" s="11">
        <v>50</v>
      </c>
      <c r="G63" s="12">
        <v>13.57</v>
      </c>
      <c r="H63" s="12">
        <v>15.65</v>
      </c>
      <c r="I63" s="12">
        <v>12</v>
      </c>
      <c r="J63" s="12">
        <f t="shared" si="12"/>
        <v>81.42</v>
      </c>
      <c r="K63" s="12">
        <f t="shared" si="12"/>
        <v>31.3</v>
      </c>
      <c r="L63" s="12">
        <f t="shared" si="12"/>
        <v>600</v>
      </c>
      <c r="M63" s="13">
        <f>J63+K63+L63</f>
        <v>712.72</v>
      </c>
      <c r="N63" s="42"/>
    </row>
    <row r="64" spans="1:17" ht="17.25" customHeight="1">
      <c r="A64" s="43">
        <v>30</v>
      </c>
      <c r="B64" s="15" t="s">
        <v>57</v>
      </c>
      <c r="C64" s="10" t="s">
        <v>19</v>
      </c>
      <c r="D64" s="11">
        <v>6</v>
      </c>
      <c r="E64" s="11">
        <v>2</v>
      </c>
      <c r="F64" s="11">
        <v>50</v>
      </c>
      <c r="G64" s="12">
        <v>13.57</v>
      </c>
      <c r="H64" s="12">
        <v>15.65</v>
      </c>
      <c r="I64" s="12">
        <v>12</v>
      </c>
      <c r="J64" s="12">
        <f t="shared" si="12"/>
        <v>81.42</v>
      </c>
      <c r="K64" s="12">
        <f t="shared" si="12"/>
        <v>31.3</v>
      </c>
      <c r="L64" s="12">
        <f t="shared" si="12"/>
        <v>600</v>
      </c>
      <c r="M64" s="13">
        <f>J64+K64+L64</f>
        <v>712.72</v>
      </c>
      <c r="N64" s="42"/>
    </row>
    <row r="65" spans="1:17" ht="17.25" customHeight="1">
      <c r="A65" s="43">
        <v>31</v>
      </c>
      <c r="B65" s="15" t="s">
        <v>58</v>
      </c>
      <c r="C65" s="10" t="s">
        <v>19</v>
      </c>
      <c r="D65" s="11">
        <v>6</v>
      </c>
      <c r="E65" s="11">
        <v>2</v>
      </c>
      <c r="F65" s="11">
        <v>69</v>
      </c>
      <c r="G65" s="12">
        <v>13.57</v>
      </c>
      <c r="H65" s="12">
        <v>15.65</v>
      </c>
      <c r="I65" s="12">
        <v>12</v>
      </c>
      <c r="J65" s="12">
        <f t="shared" si="12"/>
        <v>81.42</v>
      </c>
      <c r="K65" s="12">
        <f t="shared" si="12"/>
        <v>31.3</v>
      </c>
      <c r="L65" s="12">
        <f t="shared" si="12"/>
        <v>828</v>
      </c>
      <c r="M65" s="13">
        <f>J65+K65+L65</f>
        <v>940.72</v>
      </c>
      <c r="N65" s="42"/>
    </row>
    <row r="66" spans="1:17" ht="17.25" customHeight="1">
      <c r="A66" s="45"/>
      <c r="B66" s="27"/>
      <c r="C66" s="19"/>
      <c r="D66" s="20">
        <f>SUM(D62:D65)</f>
        <v>24</v>
      </c>
      <c r="E66" s="20">
        <f>SUM(E62:E65)</f>
        <v>6</v>
      </c>
      <c r="F66" s="20">
        <f>SUM(F62:F65)</f>
        <v>199</v>
      </c>
      <c r="G66" s="80" t="s">
        <v>12</v>
      </c>
      <c r="H66" s="80"/>
      <c r="I66" s="80"/>
      <c r="J66" s="22">
        <f>SUM(J62:J65)</f>
        <v>336.12</v>
      </c>
      <c r="K66" s="22">
        <f>SUM(K62:K65)</f>
        <v>93.9</v>
      </c>
      <c r="L66" s="22">
        <f>SUM(L62:L65)</f>
        <v>2434.1999999999998</v>
      </c>
      <c r="M66" s="21">
        <f>SUM(M62:M65)</f>
        <v>2864.2200000000003</v>
      </c>
      <c r="N66" s="42"/>
    </row>
    <row r="67" spans="1:17" ht="17.25" customHeight="1">
      <c r="A67" s="17"/>
      <c r="B67" s="18"/>
      <c r="C67" s="19"/>
      <c r="D67" s="20"/>
      <c r="E67" s="20"/>
      <c r="F67" s="20"/>
      <c r="G67" s="30"/>
      <c r="H67" s="30"/>
      <c r="I67" s="30"/>
      <c r="J67" s="30"/>
      <c r="K67" s="30"/>
      <c r="L67" s="30"/>
      <c r="M67" s="29"/>
      <c r="N67" s="42"/>
    </row>
    <row r="68" spans="1:17" ht="16.5" customHeight="1">
      <c r="B68" s="86" t="s">
        <v>59</v>
      </c>
      <c r="C68" s="86"/>
      <c r="D68" s="86"/>
      <c r="E68" s="86"/>
      <c r="F68" s="86"/>
      <c r="G68" s="87">
        <f>M14+M21+M27+M41+M52+M57+M66</f>
        <v>12559.66</v>
      </c>
      <c r="H68" s="87"/>
      <c r="I68" s="87"/>
      <c r="L68" s="64"/>
      <c r="M68" s="46"/>
      <c r="N68" s="42"/>
      <c r="O68" s="47"/>
    </row>
    <row r="69" spans="1:17" ht="15" customHeight="1">
      <c r="G69" s="88"/>
      <c r="H69" s="88"/>
      <c r="I69" s="88"/>
      <c r="M69" s="48"/>
      <c r="N69" s="42"/>
    </row>
    <row r="70" spans="1:17" ht="15" customHeight="1">
      <c r="B70" s="89" t="s">
        <v>60</v>
      </c>
      <c r="C70" s="89"/>
      <c r="D70" s="89"/>
      <c r="E70" s="49"/>
      <c r="G70" s="88"/>
      <c r="H70" s="88"/>
      <c r="I70" s="88"/>
      <c r="M70" s="50"/>
      <c r="N70" s="5"/>
    </row>
    <row r="71" spans="1:17" ht="20.25" customHeight="1">
      <c r="B71" s="51" t="s">
        <v>61</v>
      </c>
      <c r="C71" s="52"/>
      <c r="D71" s="90">
        <f>G68*23.8/100</f>
        <v>2989.1990799999999</v>
      </c>
      <c r="E71" s="90"/>
      <c r="F71" s="90"/>
      <c r="G71" s="88"/>
      <c r="H71" s="88"/>
      <c r="I71" s="88"/>
      <c r="M71" s="53"/>
      <c r="N71" s="50"/>
    </row>
    <row r="72" spans="1:17" ht="19.5" customHeight="1">
      <c r="B72" s="51" t="s">
        <v>62</v>
      </c>
      <c r="C72" s="52"/>
      <c r="D72" s="90">
        <f>G68*8.5/100</f>
        <v>1067.5711000000001</v>
      </c>
      <c r="E72" s="90"/>
      <c r="F72" s="90"/>
      <c r="G72" s="88"/>
      <c r="H72" s="88"/>
      <c r="I72" s="88"/>
      <c r="L72" s="88"/>
      <c r="M72" s="88"/>
      <c r="N72" s="5"/>
      <c r="O72" s="54"/>
    </row>
    <row r="73" spans="1:17" ht="18" customHeight="1">
      <c r="B73" s="91" t="s">
        <v>63</v>
      </c>
      <c r="C73" s="91"/>
      <c r="D73" s="92">
        <f>SUM(D71:F72)</f>
        <v>4056.77018</v>
      </c>
      <c r="E73" s="92"/>
      <c r="F73" s="92"/>
      <c r="G73" s="55"/>
      <c r="H73" s="55"/>
      <c r="L73" s="88"/>
      <c r="M73" s="88"/>
      <c r="N73" s="42"/>
      <c r="O73" s="56"/>
    </row>
    <row r="74" spans="1:17" ht="16.5" customHeight="1">
      <c r="B74" s="57"/>
      <c r="C74" s="57"/>
      <c r="D74" s="57"/>
      <c r="E74" s="57"/>
      <c r="F74" s="57"/>
      <c r="G74" s="94" t="s">
        <v>64</v>
      </c>
      <c r="H74" s="94"/>
      <c r="I74" s="94"/>
      <c r="J74" s="94"/>
      <c r="K74" s="58"/>
      <c r="L74" s="95">
        <f>G68+D73</f>
        <v>16616.430179999999</v>
      </c>
      <c r="M74" s="95"/>
      <c r="N74" s="50"/>
      <c r="O74" s="54"/>
    </row>
    <row r="75" spans="1:17" ht="19.5" customHeight="1">
      <c r="B75" s="59"/>
      <c r="C75" s="59"/>
      <c r="G75" s="60"/>
      <c r="H75" s="60"/>
      <c r="I75" s="60"/>
      <c r="J75" s="60"/>
      <c r="K75" s="60"/>
      <c r="L75" s="88"/>
      <c r="M75" s="88"/>
      <c r="N75" s="42"/>
      <c r="O75" s="54"/>
    </row>
    <row r="76" spans="1:17" ht="15" customHeight="1">
      <c r="F76" s="88"/>
      <c r="G76" s="88"/>
      <c r="H76" s="88"/>
      <c r="I76" s="88"/>
      <c r="J76" s="88"/>
      <c r="K76" s="88"/>
      <c r="L76" s="88"/>
      <c r="M76" s="88"/>
      <c r="N76" s="5"/>
      <c r="O76" s="54"/>
    </row>
    <row r="77" spans="1:17" ht="15" customHeight="1">
      <c r="G77" s="96" t="s">
        <v>65</v>
      </c>
      <c r="H77" s="96"/>
      <c r="I77" s="96"/>
      <c r="J77" s="96"/>
      <c r="K77" s="96"/>
      <c r="L77" s="96"/>
      <c r="M77" s="61"/>
      <c r="N77" s="88"/>
      <c r="O77" s="88"/>
      <c r="P77" s="88"/>
      <c r="Q77" s="88"/>
    </row>
    <row r="78" spans="1:17" ht="14.25" customHeight="1">
      <c r="G78" s="88"/>
      <c r="H78" s="88"/>
      <c r="I78" s="88"/>
      <c r="J78" s="88"/>
      <c r="K78" s="88"/>
      <c r="L78" s="88"/>
      <c r="M78" s="5"/>
      <c r="N78" s="5"/>
      <c r="O78" s="54"/>
    </row>
    <row r="79" spans="1:17" ht="12.75" customHeight="1">
      <c r="B79" s="93"/>
      <c r="C79" s="93"/>
      <c r="D79" s="93"/>
      <c r="E79" s="62"/>
      <c r="M79" s="42"/>
      <c r="N79" s="5"/>
    </row>
  </sheetData>
  <sheetProtection selectLockedCells="1" selectUnlockedCells="1"/>
  <mergeCells count="117">
    <mergeCell ref="G78:L78"/>
    <mergeCell ref="B79:D79"/>
    <mergeCell ref="G74:J74"/>
    <mergeCell ref="L74:M74"/>
    <mergeCell ref="L75:M75"/>
    <mergeCell ref="F76:M76"/>
    <mergeCell ref="G77:L77"/>
    <mergeCell ref="N77:Q77"/>
    <mergeCell ref="D72:F72"/>
    <mergeCell ref="G72:I72"/>
    <mergeCell ref="L72:M72"/>
    <mergeCell ref="B73:C73"/>
    <mergeCell ref="D73:F73"/>
    <mergeCell ref="L73:M73"/>
    <mergeCell ref="B68:F68"/>
    <mergeCell ref="G68:I68"/>
    <mergeCell ref="G69:I69"/>
    <mergeCell ref="B70:D70"/>
    <mergeCell ref="G70:I70"/>
    <mergeCell ref="D71:F71"/>
    <mergeCell ref="G71:I71"/>
    <mergeCell ref="I60:I61"/>
    <mergeCell ref="J60:J61"/>
    <mergeCell ref="K60:K61"/>
    <mergeCell ref="L60:L61"/>
    <mergeCell ref="M60:M61"/>
    <mergeCell ref="G66:I66"/>
    <mergeCell ref="L54:L55"/>
    <mergeCell ref="M54:M55"/>
    <mergeCell ref="G57:I57"/>
    <mergeCell ref="A59:M59"/>
    <mergeCell ref="A60:A61"/>
    <mergeCell ref="B60:B61"/>
    <mergeCell ref="C60:C61"/>
    <mergeCell ref="D60:F60"/>
    <mergeCell ref="G60:G61"/>
    <mergeCell ref="H60:H61"/>
    <mergeCell ref="A53:M53"/>
    <mergeCell ref="A54:A55"/>
    <mergeCell ref="B54:B55"/>
    <mergeCell ref="C54:C55"/>
    <mergeCell ref="D54:F54"/>
    <mergeCell ref="G54:G55"/>
    <mergeCell ref="H54:H55"/>
    <mergeCell ref="I54:I55"/>
    <mergeCell ref="J54:J55"/>
    <mergeCell ref="K54:K55"/>
    <mergeCell ref="I43:I44"/>
    <mergeCell ref="J43:J44"/>
    <mergeCell ref="K43:K44"/>
    <mergeCell ref="L43:L44"/>
    <mergeCell ref="M43:M44"/>
    <mergeCell ref="G52:I52"/>
    <mergeCell ref="L30:L31"/>
    <mergeCell ref="M30:M31"/>
    <mergeCell ref="G41:I41"/>
    <mergeCell ref="A42:M42"/>
    <mergeCell ref="A43:A44"/>
    <mergeCell ref="B43:B44"/>
    <mergeCell ref="C43:C44"/>
    <mergeCell ref="D43:F43"/>
    <mergeCell ref="G43:G44"/>
    <mergeCell ref="H43:H44"/>
    <mergeCell ref="A29:M29"/>
    <mergeCell ref="A30:A31"/>
    <mergeCell ref="B30:B31"/>
    <mergeCell ref="C30:C31"/>
    <mergeCell ref="D30:F30"/>
    <mergeCell ref="G30:G31"/>
    <mergeCell ref="H30:H31"/>
    <mergeCell ref="I30:I31"/>
    <mergeCell ref="J30:J31"/>
    <mergeCell ref="K30:K31"/>
    <mergeCell ref="I23:I24"/>
    <mergeCell ref="J23:J24"/>
    <mergeCell ref="K23:K24"/>
    <mergeCell ref="L23:L24"/>
    <mergeCell ref="M23:M24"/>
    <mergeCell ref="G27:I27"/>
    <mergeCell ref="L16:L17"/>
    <mergeCell ref="M16:M17"/>
    <mergeCell ref="G21:I21"/>
    <mergeCell ref="A22:M22"/>
    <mergeCell ref="A23:A24"/>
    <mergeCell ref="B23:B24"/>
    <mergeCell ref="C23:C24"/>
    <mergeCell ref="D23:F23"/>
    <mergeCell ref="G23:G24"/>
    <mergeCell ref="H23:H24"/>
    <mergeCell ref="A15:M15"/>
    <mergeCell ref="A16:A17"/>
    <mergeCell ref="B16:B17"/>
    <mergeCell ref="C16:C17"/>
    <mergeCell ref="D16:F16"/>
    <mergeCell ref="G16:G17"/>
    <mergeCell ref="H16:H17"/>
    <mergeCell ref="I16:I17"/>
    <mergeCell ref="J16:J17"/>
    <mergeCell ref="K16:K17"/>
    <mergeCell ref="I7:I8"/>
    <mergeCell ref="J7:J8"/>
    <mergeCell ref="K7:K8"/>
    <mergeCell ref="L7:L8"/>
    <mergeCell ref="M7:M8"/>
    <mergeCell ref="G14:I14"/>
    <mergeCell ref="A7:A8"/>
    <mergeCell ref="B7:B8"/>
    <mergeCell ref="C7:C8"/>
    <mergeCell ref="D7:F7"/>
    <mergeCell ref="G7:G8"/>
    <mergeCell ref="H7:H8"/>
    <mergeCell ref="A5:M5"/>
    <mergeCell ref="A6:M6"/>
    <mergeCell ref="A1:M1"/>
    <mergeCell ref="A2:M2"/>
    <mergeCell ref="A3:M3"/>
    <mergeCell ref="A4:M4"/>
  </mergeCells>
  <phoneticPr fontId="25" type="noConversion"/>
  <pageMargins left="0.74791666666666667" right="0.74791666666666667" top="1.0034722222222223" bottom="1.2791666666666666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 customHeight="1"/>
  <cols>
    <col min="1" max="64" width="8.375" customWidth="1"/>
  </cols>
  <sheetData/>
  <sheetProtection selectLockedCells="1" selectUnlockedCells="1"/>
  <phoneticPr fontId="25" type="noConversion"/>
  <pageMargins left="0.75" right="0.75" top="1.2951388888888888" bottom="1.2951388888888888" header="0.51180555555555551" footer="0.51180555555555551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Battiato</dc:creator>
  <cp:lastModifiedBy>Ufficio Contratti</cp:lastModifiedBy>
  <cp:lastPrinted>2022-08-16T08:31:38Z</cp:lastPrinted>
  <dcterms:created xsi:type="dcterms:W3CDTF">2022-08-10T06:57:36Z</dcterms:created>
  <dcterms:modified xsi:type="dcterms:W3CDTF">2022-11-24T09:15:21Z</dcterms:modified>
</cp:coreProperties>
</file>